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dice tempestività pagamenti\"/>
    </mc:Choice>
  </mc:AlternateContent>
  <bookViews>
    <workbookView xWindow="0" yWindow="0" windowWidth="28800" windowHeight="1071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<sst xmlns="http://schemas.openxmlformats.org/spreadsheetml/2006/main" count="119" uniqueCount="94">
  <si>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</si>
  <si>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</si>
  <si>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</si>
  <si>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</si>
  <si>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</si>
  <si>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</si>
  <si>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</si>
  <si>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</si>
  <si>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</si>
  <si>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</si>
  <si>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</si>
  <si>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</si>
  <si>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</si>
  <si>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</si>
  <si>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</si>
  <si>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</si>
  <si>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</si>
  <si>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</si>
  <si>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</si>
  <si>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</si>
  <si>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I.C. SQUINZANO</t>
  </si>
  <si>
    <t>73018 SQUINZANO (LE) - VIA BRINDISI N. 7 - C.F. 93058220752 C.M. LEIC87000R</t>
  </si>
  <si>
    <t>2023</t>
  </si>
  <si>
    <t>1/49 del 14/12/2022</t>
  </si>
  <si>
    <t>1023005665 del 18/01/2023</t>
  </si>
  <si>
    <t>FATTPA 2_23 del 19/01/2023</t>
  </si>
  <si>
    <t>5 del 20/01/2023</t>
  </si>
  <si>
    <t>00206/23 del 01/02/2023</t>
  </si>
  <si>
    <t>1023032728 del 06/02/2023</t>
  </si>
  <si>
    <t>EFAT/2023/0183 del 08/02/2023</t>
  </si>
  <si>
    <t>2/PA del 13/02/2023</t>
  </si>
  <si>
    <t>1023064916 del 04/03/2023</t>
  </si>
  <si>
    <t>FPA 8/23 del 23/03/2023</t>
  </si>
  <si>
    <t>224 del 29/03/2023</t>
  </si>
  <si>
    <t>70/TER del 23/03/2023</t>
  </si>
  <si>
    <t>4/ 59 del 03/04/2023</t>
  </si>
  <si>
    <t>1023088861 del 10/04/2023</t>
  </si>
  <si>
    <t>FATTPA 6_23 del 07/04/2023</t>
  </si>
  <si>
    <t>2824/FVIFO del 20/04/2023</t>
  </si>
  <si>
    <t>305 del 26/04/2023</t>
  </si>
  <si>
    <t>319 del 03/05/2023</t>
  </si>
  <si>
    <t>1023112253 del 02/05/2023</t>
  </si>
  <si>
    <t>5/PA del 02/05/2023</t>
  </si>
  <si>
    <t>349 del 11/05/2023</t>
  </si>
  <si>
    <t>358 del 13/05/2023</t>
  </si>
  <si>
    <t>FE 31/2023 del 12/05/2023</t>
  </si>
  <si>
    <t>368 del 18/05/2023</t>
  </si>
  <si>
    <t>194/O del 18/05/2023</t>
  </si>
  <si>
    <t>107_PA del 19/05/2023</t>
  </si>
  <si>
    <t>14/PA del 17/05/2023</t>
  </si>
  <si>
    <t>FPA 5/23 del 15/05/2023</t>
  </si>
  <si>
    <t>FE 37/2023 del 25/05/2023</t>
  </si>
  <si>
    <t>256/TER del 19/05/2023</t>
  </si>
  <si>
    <t>15/5/2 del 25/05/2023</t>
  </si>
  <si>
    <t>8068/FVISE del 25/05/2023</t>
  </si>
  <si>
    <t>165_PA del 01/06/2023</t>
  </si>
  <si>
    <t>157_PA del 01/06/2023</t>
  </si>
  <si>
    <t>FE 39/2023 del 29/05/2023</t>
  </si>
  <si>
    <t>1023150234 del 01/06/2023</t>
  </si>
  <si>
    <t>FPA 2/23 del 17/06/2023</t>
  </si>
  <si>
    <t>197_PA del 09/06/2023</t>
  </si>
  <si>
    <t>1023177939 del 03/07/2023</t>
  </si>
  <si>
    <t>FPA 10/23 del 17/07/2023</t>
  </si>
  <si>
    <t>FATTPA 12_23 del 08/07/2023</t>
  </si>
  <si>
    <t>FATTPA 102_23 del 17/07/2023</t>
  </si>
  <si>
    <t>43S_PA/2023 del 28/07/2023</t>
  </si>
  <si>
    <t>269 del 20/07/2023</t>
  </si>
  <si>
    <t>FATTPA 5_23 del 21/07/2023</t>
  </si>
  <si>
    <t>24 del 02/08/2023</t>
  </si>
  <si>
    <t>36 del 31/07/2023</t>
  </si>
  <si>
    <t>27 del 18/09/2023</t>
  </si>
  <si>
    <t>28 PA del 13/10/2023</t>
  </si>
  <si>
    <t>PA204 del 17/10/2023</t>
  </si>
  <si>
    <t>532-2023 del 05/10/2023</t>
  </si>
  <si>
    <t>0000469/S del 20/10/2023</t>
  </si>
  <si>
    <t>FATTPA 18_23 del 30/10/2023</t>
  </si>
  <si>
    <t>392 del 19/10/2023</t>
  </si>
  <si>
    <t>395 del 31/10/2023</t>
  </si>
  <si>
    <t>31 PA del 13/11/2023</t>
  </si>
  <si>
    <t>V3-32556 del 07/11/2023</t>
  </si>
  <si>
    <t>FATTPA 155_23 del 14/11/2023</t>
  </si>
  <si>
    <t>02477/23 del 17/11/2023</t>
  </si>
  <si>
    <t>0010026582 del 30/11/2023</t>
  </si>
  <si>
    <t>23/PA del 04/12/2023</t>
  </si>
  <si>
    <t>EFAT/2023/2300 del 05/12/2023</t>
  </si>
  <si>
    <t>1023305447 del 06/12/2023</t>
  </si>
  <si>
    <t>FATTPA 185_23 del 05/12/2023</t>
  </si>
  <si>
    <t>FATTPA 186_23 del 05/12/2023</t>
  </si>
  <si>
    <t>FPA 16/23 del 30/11/2023</t>
  </si>
  <si>
    <t>FPA 13/23 del 15/12/2023</t>
  </si>
  <si>
    <t>4/PA-2023 del 15/12/2023</t>
  </si>
  <si>
    <t>2.2023_PA del 19/12/2023</t>
  </si>
  <si>
    <t>435 del 15/12/2023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</si>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</sst>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71</v>
      </c>
      <c r="B9" s="33"/>
      <c r="C9" s="32">
        <f>SUM(C13:C16)</f>
        <v>126644.62000000002</v>
      </c>
      <c r="D9" s="33"/>
      <c r="E9" s="38">
        <f>('Trimestre 1'!H1+'Trimestre 2'!H1+'Trimestre 3'!H1+'Trimestre 4'!H1)/C9</f>
        <v>-19.68360140367589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9</v>
      </c>
      <c r="C13" s="26">
        <f>'Trimestre 1'!B1</f>
        <v>2625.42</v>
      </c>
      <c r="D13" s="26">
        <f>'Trimestre 1'!G1</f>
        <v>-16.741313770749063</v>
      </c>
      <c r="E13" s="26">
        <v>11107.2</v>
      </c>
      <c r="F13" s="30">
        <v>5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27</v>
      </c>
      <c r="C14" s="26">
        <f>'Trimestre 2'!B1</f>
        <v>40751.660000000011</v>
      </c>
      <c r="D14" s="26">
        <f>'Trimestre 2'!G1</f>
        <v>-24.014805777237047</v>
      </c>
      <c r="E14" s="26">
        <v>4247.62</v>
      </c>
      <c r="F14" s="30" t="s">
        <v>93</v>
      </c>
    </row>
    <row r="15" spans="1:9" ht="22.5" customHeight="1" x14ac:dyDescent="0.25">
      <c r="A15" s="25" t="s">
        <v>15</v>
      </c>
      <c r="B15" s="14">
        <f>'Trimestre 3'!C1</f>
        <v>12</v>
      </c>
      <c r="C15" s="26">
        <f>'Trimestre 3'!B1</f>
        <v>9411.5300000000007</v>
      </c>
      <c r="D15" s="26">
        <f>'Trimestre 3'!G1</f>
        <v>-15.440240853506284</v>
      </c>
      <c r="E15" s="26">
        <v>0</v>
      </c>
      <c r="F15" s="30">
        <v>0</v>
      </c>
    </row>
    <row r="16" spans="1:9" ht="21.75" customHeight="1" x14ac:dyDescent="0.25">
      <c r="A16" s="25" t="s">
        <v>16</v>
      </c>
      <c r="B16" s="14">
        <f>'Trimestre 4'!C1</f>
        <v>23</v>
      </c>
      <c r="C16" s="26">
        <f>'Trimestre 4'!B1</f>
        <v>73856.010000000009</v>
      </c>
      <c r="D16" s="26">
        <f>'Trimestre 4'!G1</f>
        <v>-17.93909188974601</v>
      </c>
      <c r="E16" s="26">
        <v>1879</v>
      </c>
      <c r="F16" s="30">
        <v>3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2625.42</v>
      </c>
      <c r="C1" s="31">
        <f>COUNTA(A4:A203)</f>
        <v>9</v>
      </c>
      <c r="G1" s="13">
        <f>IF(B1&lt;&gt;0,H1/B1,0)</f>
        <v>-16.741313770749063</v>
      </c>
      <c r="H1" s="12">
        <f>SUM(H4:H195)</f>
        <v>-43952.98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581.82000000000005</v>
      </c>
      <c r="C4" s="10">
        <v>44953</v>
      </c>
      <c r="D4" s="10">
        <v>44957</v>
      </c>
      <c r="E4" s="10"/>
      <c r="F4" s="10"/>
      <c r="G4" s="1">
        <f>D4-C4-(F4-E4)</f>
        <v>4</v>
      </c>
      <c r="H4" s="9">
        <f>B4*G4</f>
        <v>2327.2800000000002</v>
      </c>
    </row>
    <row r="5" spans="1:8" x14ac:dyDescent="0.25">
      <c r="A5" s="16" t="s">
        <v>24</v>
      </c>
      <c r="B5" s="9">
        <v>18.399999999999999</v>
      </c>
      <c r="C5" s="10">
        <v>44976</v>
      </c>
      <c r="D5" s="10">
        <v>44964</v>
      </c>
      <c r="E5" s="10"/>
      <c r="F5" s="10"/>
      <c r="G5" s="1">
        <f t="shared" ref="G5:G68" si="0">D5-C5-(F5-E5)</f>
        <v>-12</v>
      </c>
      <c r="H5" s="9">
        <f t="shared" ref="H5:H68" si="1">B5*G5</f>
        <v>-220.8</v>
      </c>
    </row>
    <row r="6" spans="1:8" x14ac:dyDescent="0.25">
      <c r="A6" s="16" t="s">
        <v>25</v>
      </c>
      <c r="B6" s="9">
        <v>769.6</v>
      </c>
      <c r="C6" s="10">
        <v>44982</v>
      </c>
      <c r="D6" s="10">
        <v>44964</v>
      </c>
      <c r="E6" s="10"/>
      <c r="F6" s="10"/>
      <c r="G6" s="1">
        <f t="shared" si="0"/>
        <v>-18</v>
      </c>
      <c r="H6" s="9">
        <f t="shared" si="1"/>
        <v>-13852.8</v>
      </c>
    </row>
    <row r="7" spans="1:8" x14ac:dyDescent="0.25">
      <c r="A7" s="16" t="s">
        <v>26</v>
      </c>
      <c r="B7" s="9">
        <v>374.18</v>
      </c>
      <c r="C7" s="10">
        <v>44990</v>
      </c>
      <c r="D7" s="10">
        <v>44966</v>
      </c>
      <c r="E7" s="10"/>
      <c r="F7" s="10"/>
      <c r="G7" s="1">
        <f t="shared" si="0"/>
        <v>-24</v>
      </c>
      <c r="H7" s="9">
        <f t="shared" si="1"/>
        <v>-8980.32</v>
      </c>
    </row>
    <row r="8" spans="1:8" x14ac:dyDescent="0.25">
      <c r="A8" s="16" t="s">
        <v>27</v>
      </c>
      <c r="B8" s="9">
        <v>200</v>
      </c>
      <c r="C8" s="10">
        <v>44994</v>
      </c>
      <c r="D8" s="10">
        <v>44966</v>
      </c>
      <c r="E8" s="10"/>
      <c r="F8" s="10"/>
      <c r="G8" s="1">
        <f t="shared" si="0"/>
        <v>-28</v>
      </c>
      <c r="H8" s="9">
        <f t="shared" si="1"/>
        <v>-5600</v>
      </c>
    </row>
    <row r="9" spans="1:8" x14ac:dyDescent="0.25">
      <c r="A9" s="16" t="s">
        <v>28</v>
      </c>
      <c r="B9" s="9">
        <v>54.74</v>
      </c>
      <c r="C9" s="10">
        <v>45001</v>
      </c>
      <c r="D9" s="10">
        <v>44980</v>
      </c>
      <c r="E9" s="10"/>
      <c r="F9" s="10"/>
      <c r="G9" s="1">
        <f t="shared" si="0"/>
        <v>-21</v>
      </c>
      <c r="H9" s="9">
        <f t="shared" si="1"/>
        <v>-1149.54</v>
      </c>
    </row>
    <row r="10" spans="1:8" x14ac:dyDescent="0.25">
      <c r="A10" s="16" t="s">
        <v>29</v>
      </c>
      <c r="B10" s="9">
        <v>110</v>
      </c>
      <c r="C10" s="10">
        <v>45001</v>
      </c>
      <c r="D10" s="10">
        <v>44980</v>
      </c>
      <c r="E10" s="10"/>
      <c r="F10" s="10"/>
      <c r="G10" s="1">
        <f t="shared" si="0"/>
        <v>-21</v>
      </c>
      <c r="H10" s="9">
        <f t="shared" si="1"/>
        <v>-2310</v>
      </c>
    </row>
    <row r="11" spans="1:8" x14ac:dyDescent="0.25">
      <c r="A11" s="16" t="s">
        <v>30</v>
      </c>
      <c r="B11" s="9">
        <v>500</v>
      </c>
      <c r="C11" s="10">
        <v>45017</v>
      </c>
      <c r="D11" s="10">
        <v>44989</v>
      </c>
      <c r="E11" s="10"/>
      <c r="F11" s="10"/>
      <c r="G11" s="1">
        <f t="shared" si="0"/>
        <v>-28</v>
      </c>
      <c r="H11" s="9">
        <f t="shared" si="1"/>
        <v>-14000</v>
      </c>
    </row>
    <row r="12" spans="1:8" x14ac:dyDescent="0.25">
      <c r="A12" s="16" t="s">
        <v>31</v>
      </c>
      <c r="B12" s="9">
        <v>16.68</v>
      </c>
      <c r="C12" s="10">
        <v>45024</v>
      </c>
      <c r="D12" s="10">
        <v>45014</v>
      </c>
      <c r="E12" s="10"/>
      <c r="F12" s="10"/>
      <c r="G12" s="1">
        <f t="shared" si="0"/>
        <v>-10</v>
      </c>
      <c r="H12" s="9">
        <f t="shared" si="1"/>
        <v>-166.8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6"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40751.660000000011</v>
      </c>
      <c r="C1" s="31">
        <f>COUNTA(A4:A203)</f>
        <v>27</v>
      </c>
      <c r="G1" s="13">
        <f>IF(B1&lt;&gt;0,H1/B1,0)</f>
        <v>-24.014805777237047</v>
      </c>
      <c r="H1" s="12">
        <f>SUM(H4:H195)</f>
        <v>-978643.20000000007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32</v>
      </c>
      <c r="B4" s="9">
        <v>260</v>
      </c>
      <c r="C4" s="10">
        <v>45043</v>
      </c>
      <c r="D4" s="10">
        <v>45019</v>
      </c>
      <c r="E4" s="10"/>
      <c r="F4" s="10"/>
      <c r="G4" s="1">
        <f>D4-C4-(F4-E4)</f>
        <v>-24</v>
      </c>
      <c r="H4" s="9">
        <f>B4*G4</f>
        <v>-6240</v>
      </c>
    </row>
    <row r="5" spans="1:8" x14ac:dyDescent="0.25">
      <c r="A5" s="16" t="s">
        <v>33</v>
      </c>
      <c r="B5" s="9">
        <v>1800</v>
      </c>
      <c r="C5" s="10">
        <v>45046</v>
      </c>
      <c r="D5" s="10">
        <v>45019</v>
      </c>
      <c r="E5" s="10"/>
      <c r="F5" s="10"/>
      <c r="G5" s="1">
        <f t="shared" ref="G5:G68" si="0">D5-C5-(F5-E5)</f>
        <v>-27</v>
      </c>
      <c r="H5" s="9">
        <f t="shared" ref="H5:H68" si="1">B5*G5</f>
        <v>-48600</v>
      </c>
    </row>
    <row r="6" spans="1:8" x14ac:dyDescent="0.25">
      <c r="A6" s="16" t="s">
        <v>34</v>
      </c>
      <c r="B6" s="9">
        <v>7100</v>
      </c>
      <c r="C6" s="10">
        <v>45046</v>
      </c>
      <c r="D6" s="10">
        <v>45019</v>
      </c>
      <c r="E6" s="10"/>
      <c r="F6" s="10"/>
      <c r="G6" s="1">
        <f t="shared" si="0"/>
        <v>-27</v>
      </c>
      <c r="H6" s="9">
        <f t="shared" si="1"/>
        <v>-191700</v>
      </c>
    </row>
    <row r="7" spans="1:8" x14ac:dyDescent="0.25">
      <c r="A7" s="16" t="s">
        <v>35</v>
      </c>
      <c r="B7" s="9">
        <v>742</v>
      </c>
      <c r="C7" s="10">
        <v>45052</v>
      </c>
      <c r="D7" s="10">
        <v>45023</v>
      </c>
      <c r="E7" s="10"/>
      <c r="F7" s="10"/>
      <c r="G7" s="1">
        <f t="shared" si="0"/>
        <v>-29</v>
      </c>
      <c r="H7" s="9">
        <f t="shared" si="1"/>
        <v>-21518</v>
      </c>
    </row>
    <row r="8" spans="1:8" x14ac:dyDescent="0.25">
      <c r="A8" s="16" t="s">
        <v>36</v>
      </c>
      <c r="B8" s="9">
        <v>92.29</v>
      </c>
      <c r="C8" s="10">
        <v>45064</v>
      </c>
      <c r="D8" s="10">
        <v>45043</v>
      </c>
      <c r="E8" s="10"/>
      <c r="F8" s="10"/>
      <c r="G8" s="1">
        <f t="shared" si="0"/>
        <v>-21</v>
      </c>
      <c r="H8" s="9">
        <f t="shared" si="1"/>
        <v>-1938.09</v>
      </c>
    </row>
    <row r="9" spans="1:8" x14ac:dyDescent="0.25">
      <c r="A9" s="16" t="s">
        <v>37</v>
      </c>
      <c r="B9" s="9">
        <v>725.2</v>
      </c>
      <c r="C9" s="10">
        <v>45064</v>
      </c>
      <c r="D9" s="10">
        <v>45043</v>
      </c>
      <c r="E9" s="10"/>
      <c r="F9" s="10"/>
      <c r="G9" s="1">
        <f t="shared" si="0"/>
        <v>-21</v>
      </c>
      <c r="H9" s="9">
        <f t="shared" si="1"/>
        <v>-15229.2</v>
      </c>
    </row>
    <row r="10" spans="1:8" x14ac:dyDescent="0.25">
      <c r="A10" s="16" t="s">
        <v>38</v>
      </c>
      <c r="B10" s="9">
        <v>88</v>
      </c>
      <c r="C10" s="10">
        <v>45079</v>
      </c>
      <c r="D10" s="10">
        <v>45049</v>
      </c>
      <c r="E10" s="10"/>
      <c r="F10" s="10"/>
      <c r="G10" s="1">
        <f t="shared" si="0"/>
        <v>-30</v>
      </c>
      <c r="H10" s="9">
        <f t="shared" si="1"/>
        <v>-2640</v>
      </c>
    </row>
    <row r="11" spans="1:8" x14ac:dyDescent="0.25">
      <c r="A11" s="16" t="s">
        <v>39</v>
      </c>
      <c r="B11" s="9">
        <v>1100</v>
      </c>
      <c r="C11" s="10">
        <v>45073</v>
      </c>
      <c r="D11" s="10">
        <v>45049</v>
      </c>
      <c r="E11" s="10"/>
      <c r="F11" s="10"/>
      <c r="G11" s="1">
        <f t="shared" si="0"/>
        <v>-24</v>
      </c>
      <c r="H11" s="9">
        <f t="shared" si="1"/>
        <v>-26400</v>
      </c>
    </row>
    <row r="12" spans="1:8" x14ac:dyDescent="0.25">
      <c r="A12" s="16" t="s">
        <v>40</v>
      </c>
      <c r="B12" s="9">
        <v>422.73</v>
      </c>
      <c r="C12" s="10">
        <v>45079</v>
      </c>
      <c r="D12" s="10">
        <v>45049</v>
      </c>
      <c r="E12" s="10"/>
      <c r="F12" s="10"/>
      <c r="G12" s="1">
        <f t="shared" si="0"/>
        <v>-30</v>
      </c>
      <c r="H12" s="9">
        <f t="shared" si="1"/>
        <v>-12681.9</v>
      </c>
    </row>
    <row r="13" spans="1:8" x14ac:dyDescent="0.25">
      <c r="A13" s="16" t="s">
        <v>41</v>
      </c>
      <c r="B13" s="9">
        <v>15.12</v>
      </c>
      <c r="C13" s="10">
        <v>45080</v>
      </c>
      <c r="D13" s="10">
        <v>45069</v>
      </c>
      <c r="E13" s="10"/>
      <c r="F13" s="10"/>
      <c r="G13" s="1">
        <f t="shared" si="0"/>
        <v>-11</v>
      </c>
      <c r="H13" s="9">
        <f t="shared" si="1"/>
        <v>-166.32</v>
      </c>
    </row>
    <row r="14" spans="1:8" x14ac:dyDescent="0.25">
      <c r="A14" s="16" t="s">
        <v>42</v>
      </c>
      <c r="B14" s="9">
        <v>1093.6400000000001</v>
      </c>
      <c r="C14" s="10">
        <v>45080</v>
      </c>
      <c r="D14" s="10">
        <v>45069</v>
      </c>
      <c r="E14" s="10"/>
      <c r="F14" s="10"/>
      <c r="G14" s="1">
        <f t="shared" si="0"/>
        <v>-11</v>
      </c>
      <c r="H14" s="9">
        <f t="shared" si="1"/>
        <v>-12030.04</v>
      </c>
    </row>
    <row r="15" spans="1:8" x14ac:dyDescent="0.25">
      <c r="A15" s="16" t="s">
        <v>43</v>
      </c>
      <c r="B15" s="9">
        <v>372.73</v>
      </c>
      <c r="C15" s="10">
        <v>45091</v>
      </c>
      <c r="D15" s="10">
        <v>45076</v>
      </c>
      <c r="E15" s="10"/>
      <c r="F15" s="10"/>
      <c r="G15" s="1">
        <f t="shared" si="0"/>
        <v>-15</v>
      </c>
      <c r="H15" s="9">
        <f t="shared" si="1"/>
        <v>-5590.95</v>
      </c>
    </row>
    <row r="16" spans="1:8" x14ac:dyDescent="0.25">
      <c r="A16" s="16" t="s">
        <v>44</v>
      </c>
      <c r="B16" s="9">
        <v>2300</v>
      </c>
      <c r="C16" s="10">
        <v>45091</v>
      </c>
      <c r="D16" s="10">
        <v>45076</v>
      </c>
      <c r="E16" s="10"/>
      <c r="F16" s="10"/>
      <c r="G16" s="1">
        <f t="shared" si="0"/>
        <v>-15</v>
      </c>
      <c r="H16" s="9">
        <f t="shared" si="1"/>
        <v>-34500</v>
      </c>
    </row>
    <row r="17" spans="1:8" x14ac:dyDescent="0.25">
      <c r="A17" s="16" t="s">
        <v>45</v>
      </c>
      <c r="B17" s="9">
        <v>1500</v>
      </c>
      <c r="C17" s="10">
        <v>45091</v>
      </c>
      <c r="D17" s="10">
        <v>45076</v>
      </c>
      <c r="E17" s="10"/>
      <c r="F17" s="10"/>
      <c r="G17" s="1">
        <f t="shared" si="0"/>
        <v>-15</v>
      </c>
      <c r="H17" s="9">
        <f t="shared" si="1"/>
        <v>-22500</v>
      </c>
    </row>
    <row r="18" spans="1:8" x14ac:dyDescent="0.25">
      <c r="A18" s="16" t="s">
        <v>46</v>
      </c>
      <c r="B18" s="9">
        <v>422.73</v>
      </c>
      <c r="C18" s="10">
        <v>45100</v>
      </c>
      <c r="D18" s="10">
        <v>45076</v>
      </c>
      <c r="E18" s="10"/>
      <c r="F18" s="10"/>
      <c r="G18" s="1">
        <f t="shared" si="0"/>
        <v>-24</v>
      </c>
      <c r="H18" s="9">
        <f t="shared" si="1"/>
        <v>-10145.52</v>
      </c>
    </row>
    <row r="19" spans="1:8" x14ac:dyDescent="0.25">
      <c r="A19" s="16" t="s">
        <v>47</v>
      </c>
      <c r="B19" s="9">
        <v>454.54</v>
      </c>
      <c r="C19" s="10">
        <v>45100</v>
      </c>
      <c r="D19" s="10">
        <v>45076</v>
      </c>
      <c r="E19" s="10"/>
      <c r="F19" s="10"/>
      <c r="G19" s="1">
        <f t="shared" si="0"/>
        <v>-24</v>
      </c>
      <c r="H19" s="9">
        <f t="shared" si="1"/>
        <v>-10908.96</v>
      </c>
    </row>
    <row r="20" spans="1:8" x14ac:dyDescent="0.25">
      <c r="A20" s="16" t="s">
        <v>48</v>
      </c>
      <c r="B20" s="9">
        <v>360</v>
      </c>
      <c r="C20" s="10">
        <v>45100</v>
      </c>
      <c r="D20" s="10">
        <v>45076</v>
      </c>
      <c r="E20" s="10"/>
      <c r="F20" s="10"/>
      <c r="G20" s="1">
        <f t="shared" si="0"/>
        <v>-24</v>
      </c>
      <c r="H20" s="9">
        <f t="shared" si="1"/>
        <v>-8640</v>
      </c>
    </row>
    <row r="21" spans="1:8" x14ac:dyDescent="0.25">
      <c r="A21" s="16" t="s">
        <v>49</v>
      </c>
      <c r="B21" s="9">
        <v>938.18</v>
      </c>
      <c r="C21" s="10">
        <v>45100</v>
      </c>
      <c r="D21" s="10">
        <v>45076</v>
      </c>
      <c r="E21" s="10"/>
      <c r="F21" s="10"/>
      <c r="G21" s="1">
        <f t="shared" si="0"/>
        <v>-24</v>
      </c>
      <c r="H21" s="9">
        <f t="shared" si="1"/>
        <v>-22516.32</v>
      </c>
    </row>
    <row r="22" spans="1:8" x14ac:dyDescent="0.25">
      <c r="A22" s="16" t="s">
        <v>50</v>
      </c>
      <c r="B22" s="9">
        <v>2280</v>
      </c>
      <c r="C22" s="10">
        <v>45100</v>
      </c>
      <c r="D22" s="10">
        <v>45076</v>
      </c>
      <c r="E22" s="10"/>
      <c r="F22" s="10"/>
      <c r="G22" s="1">
        <f t="shared" si="0"/>
        <v>-24</v>
      </c>
      <c r="H22" s="9">
        <f t="shared" si="1"/>
        <v>-54720</v>
      </c>
    </row>
    <row r="23" spans="1:8" x14ac:dyDescent="0.25">
      <c r="A23" s="16" t="s">
        <v>51</v>
      </c>
      <c r="B23" s="9">
        <v>1850</v>
      </c>
      <c r="C23" s="10">
        <v>45102</v>
      </c>
      <c r="D23" s="10">
        <v>45076</v>
      </c>
      <c r="E23" s="10"/>
      <c r="F23" s="10"/>
      <c r="G23" s="1">
        <f t="shared" si="0"/>
        <v>-26</v>
      </c>
      <c r="H23" s="9">
        <f t="shared" si="1"/>
        <v>-48100</v>
      </c>
    </row>
    <row r="24" spans="1:8" x14ac:dyDescent="0.25">
      <c r="A24" s="16" t="s">
        <v>52</v>
      </c>
      <c r="B24" s="9">
        <v>14600</v>
      </c>
      <c r="C24" s="10">
        <v>45101</v>
      </c>
      <c r="D24" s="10">
        <v>45076</v>
      </c>
      <c r="E24" s="10"/>
      <c r="F24" s="10"/>
      <c r="G24" s="1">
        <f t="shared" si="0"/>
        <v>-25</v>
      </c>
      <c r="H24" s="9">
        <f t="shared" si="1"/>
        <v>-365000</v>
      </c>
    </row>
    <row r="25" spans="1:8" x14ac:dyDescent="0.25">
      <c r="A25" s="16" t="s">
        <v>53</v>
      </c>
      <c r="B25" s="9">
        <v>111</v>
      </c>
      <c r="C25" s="10">
        <v>45105</v>
      </c>
      <c r="D25" s="10">
        <v>45076</v>
      </c>
      <c r="E25" s="10"/>
      <c r="F25" s="10"/>
      <c r="G25" s="1">
        <f t="shared" si="0"/>
        <v>-29</v>
      </c>
      <c r="H25" s="9">
        <f t="shared" si="1"/>
        <v>-3219</v>
      </c>
    </row>
    <row r="26" spans="1:8" x14ac:dyDescent="0.25">
      <c r="A26" s="16" t="s">
        <v>54</v>
      </c>
      <c r="B26" s="9">
        <v>206</v>
      </c>
      <c r="C26" s="10">
        <v>45113</v>
      </c>
      <c r="D26" s="10">
        <v>45086</v>
      </c>
      <c r="E26" s="10"/>
      <c r="F26" s="10"/>
      <c r="G26" s="1">
        <f t="shared" si="0"/>
        <v>-27</v>
      </c>
      <c r="H26" s="9">
        <f t="shared" si="1"/>
        <v>-5562</v>
      </c>
    </row>
    <row r="27" spans="1:8" x14ac:dyDescent="0.25">
      <c r="A27" s="16" t="s">
        <v>55</v>
      </c>
      <c r="B27" s="9">
        <v>897.62</v>
      </c>
      <c r="C27" s="10">
        <v>45113</v>
      </c>
      <c r="D27" s="10">
        <v>45086</v>
      </c>
      <c r="E27" s="10"/>
      <c r="F27" s="10"/>
      <c r="G27" s="1">
        <f t="shared" si="0"/>
        <v>-27</v>
      </c>
      <c r="H27" s="9">
        <f t="shared" si="1"/>
        <v>-24235.74</v>
      </c>
    </row>
    <row r="28" spans="1:8" x14ac:dyDescent="0.25">
      <c r="A28" s="16" t="s">
        <v>56</v>
      </c>
      <c r="B28" s="9">
        <v>404.76</v>
      </c>
      <c r="C28" s="10">
        <v>45113</v>
      </c>
      <c r="D28" s="10">
        <v>45086</v>
      </c>
      <c r="E28" s="10"/>
      <c r="F28" s="10"/>
      <c r="G28" s="1">
        <f t="shared" si="0"/>
        <v>-27</v>
      </c>
      <c r="H28" s="9">
        <f t="shared" si="1"/>
        <v>-10928.52</v>
      </c>
    </row>
    <row r="29" spans="1:8" x14ac:dyDescent="0.25">
      <c r="A29" s="16" t="s">
        <v>57</v>
      </c>
      <c r="B29" s="9">
        <v>600</v>
      </c>
      <c r="C29" s="10">
        <v>45107</v>
      </c>
      <c r="D29" s="10">
        <v>45086</v>
      </c>
      <c r="E29" s="10"/>
      <c r="F29" s="10"/>
      <c r="G29" s="1">
        <f t="shared" si="0"/>
        <v>-21</v>
      </c>
      <c r="H29" s="9">
        <f t="shared" si="1"/>
        <v>-12600</v>
      </c>
    </row>
    <row r="30" spans="1:8" x14ac:dyDescent="0.25">
      <c r="A30" s="16" t="s">
        <v>58</v>
      </c>
      <c r="B30" s="9">
        <v>15.12</v>
      </c>
      <c r="C30" s="10">
        <v>45113</v>
      </c>
      <c r="D30" s="10">
        <v>45091</v>
      </c>
      <c r="E30" s="10"/>
      <c r="F30" s="10"/>
      <c r="G30" s="1">
        <f t="shared" si="0"/>
        <v>-22</v>
      </c>
      <c r="H30" s="9">
        <f t="shared" si="1"/>
        <v>-332.64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9411.5300000000007</v>
      </c>
      <c r="C1" s="31">
        <f>COUNTA(A4:A203)</f>
        <v>12</v>
      </c>
      <c r="G1" s="13">
        <f>IF(B1&lt;&gt;0,H1/B1,0)</f>
        <v>-15.440240853506284</v>
      </c>
      <c r="H1" s="12">
        <f>SUM(H4:H195)</f>
        <v>-145316.29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59</v>
      </c>
      <c r="B4" s="9">
        <v>1800</v>
      </c>
      <c r="C4" s="10">
        <v>45129</v>
      </c>
      <c r="D4" s="10">
        <v>45113</v>
      </c>
      <c r="E4" s="10"/>
      <c r="F4" s="10"/>
      <c r="G4" s="1">
        <f>D4-C4-(F4-E4)</f>
        <v>-16</v>
      </c>
      <c r="H4" s="9">
        <f>B4*G4</f>
        <v>-28800</v>
      </c>
    </row>
    <row r="5" spans="1:8" x14ac:dyDescent="0.25">
      <c r="A5" s="16" t="s">
        <v>60</v>
      </c>
      <c r="B5" s="9">
        <v>440.48</v>
      </c>
      <c r="C5" s="10">
        <v>45119</v>
      </c>
      <c r="D5" s="10">
        <v>45113</v>
      </c>
      <c r="E5" s="10"/>
      <c r="F5" s="10"/>
      <c r="G5" s="1">
        <f t="shared" ref="G5:G68" si="0">D5-C5-(F5-E5)</f>
        <v>-6</v>
      </c>
      <c r="H5" s="9">
        <f t="shared" ref="H5:H68" si="1">B5*G5</f>
        <v>-2642.88</v>
      </c>
    </row>
    <row r="6" spans="1:8" x14ac:dyDescent="0.25">
      <c r="A6" s="16" t="s">
        <v>61</v>
      </c>
      <c r="B6" s="9">
        <v>6.79</v>
      </c>
      <c r="C6" s="10">
        <v>45147</v>
      </c>
      <c r="D6" s="10">
        <v>45118</v>
      </c>
      <c r="E6" s="10"/>
      <c r="F6" s="10"/>
      <c r="G6" s="1">
        <f t="shared" si="0"/>
        <v>-29</v>
      </c>
      <c r="H6" s="9">
        <f t="shared" si="1"/>
        <v>-196.91</v>
      </c>
    </row>
    <row r="7" spans="1:8" x14ac:dyDescent="0.25">
      <c r="A7" s="16" t="s">
        <v>62</v>
      </c>
      <c r="B7" s="9">
        <v>1157.25</v>
      </c>
      <c r="C7" s="10">
        <v>45157</v>
      </c>
      <c r="D7" s="10">
        <v>45138</v>
      </c>
      <c r="E7" s="10"/>
      <c r="F7" s="10"/>
      <c r="G7" s="1">
        <f t="shared" si="0"/>
        <v>-19</v>
      </c>
      <c r="H7" s="9">
        <f t="shared" si="1"/>
        <v>-21987.75</v>
      </c>
    </row>
    <row r="8" spans="1:8" x14ac:dyDescent="0.25">
      <c r="A8" s="16" t="s">
        <v>62</v>
      </c>
      <c r="B8" s="9">
        <v>442.75</v>
      </c>
      <c r="C8" s="10">
        <v>45157</v>
      </c>
      <c r="D8" s="10">
        <v>45138</v>
      </c>
      <c r="E8" s="10"/>
      <c r="F8" s="10"/>
      <c r="G8" s="1">
        <f t="shared" si="0"/>
        <v>-19</v>
      </c>
      <c r="H8" s="9">
        <f t="shared" si="1"/>
        <v>-8412.25</v>
      </c>
    </row>
    <row r="9" spans="1:8" x14ac:dyDescent="0.25">
      <c r="A9" s="16" t="s">
        <v>63</v>
      </c>
      <c r="B9" s="9">
        <v>710.4</v>
      </c>
      <c r="C9" s="10">
        <v>45147</v>
      </c>
      <c r="D9" s="10">
        <v>45138</v>
      </c>
      <c r="E9" s="10"/>
      <c r="F9" s="10"/>
      <c r="G9" s="1">
        <f t="shared" si="0"/>
        <v>-9</v>
      </c>
      <c r="H9" s="9">
        <f t="shared" si="1"/>
        <v>-6393.6</v>
      </c>
    </row>
    <row r="10" spans="1:8" x14ac:dyDescent="0.25">
      <c r="A10" s="16" t="s">
        <v>64</v>
      </c>
      <c r="B10" s="9">
        <v>450</v>
      </c>
      <c r="C10" s="10">
        <v>45156</v>
      </c>
      <c r="D10" s="10">
        <v>45138</v>
      </c>
      <c r="E10" s="10"/>
      <c r="F10" s="10"/>
      <c r="G10" s="1">
        <f t="shared" si="0"/>
        <v>-18</v>
      </c>
      <c r="H10" s="9">
        <f t="shared" si="1"/>
        <v>-8100</v>
      </c>
    </row>
    <row r="11" spans="1:8" x14ac:dyDescent="0.25">
      <c r="A11" s="16" t="s">
        <v>65</v>
      </c>
      <c r="B11" s="9">
        <v>93.5</v>
      </c>
      <c r="C11" s="10">
        <v>45175</v>
      </c>
      <c r="D11" s="10">
        <v>45146</v>
      </c>
      <c r="E11" s="10"/>
      <c r="F11" s="10"/>
      <c r="G11" s="1">
        <f t="shared" si="0"/>
        <v>-29</v>
      </c>
      <c r="H11" s="9">
        <f t="shared" si="1"/>
        <v>-2711.5</v>
      </c>
    </row>
    <row r="12" spans="1:8" x14ac:dyDescent="0.25">
      <c r="A12" s="16" t="s">
        <v>66</v>
      </c>
      <c r="B12" s="9">
        <v>575.67999999999995</v>
      </c>
      <c r="C12" s="10">
        <v>45175</v>
      </c>
      <c r="D12" s="10">
        <v>45146</v>
      </c>
      <c r="E12" s="10"/>
      <c r="F12" s="10"/>
      <c r="G12" s="1">
        <f t="shared" si="0"/>
        <v>-29</v>
      </c>
      <c r="H12" s="9">
        <f t="shared" si="1"/>
        <v>-16694.72</v>
      </c>
    </row>
    <row r="13" spans="1:8" x14ac:dyDescent="0.25">
      <c r="A13" s="16" t="s">
        <v>67</v>
      </c>
      <c r="B13" s="9">
        <v>619.79999999999995</v>
      </c>
      <c r="C13" s="10">
        <v>45175</v>
      </c>
      <c r="D13" s="10">
        <v>45168</v>
      </c>
      <c r="E13" s="10"/>
      <c r="F13" s="10"/>
      <c r="G13" s="1">
        <f t="shared" si="0"/>
        <v>-7</v>
      </c>
      <c r="H13" s="9">
        <f t="shared" si="1"/>
        <v>-4338.6000000000004</v>
      </c>
    </row>
    <row r="14" spans="1:8" x14ac:dyDescent="0.25">
      <c r="A14" s="16" t="s">
        <v>68</v>
      </c>
      <c r="B14" s="9">
        <v>600</v>
      </c>
      <c r="C14" s="10">
        <v>45176</v>
      </c>
      <c r="D14" s="10">
        <v>45168</v>
      </c>
      <c r="E14" s="10"/>
      <c r="F14" s="10"/>
      <c r="G14" s="1">
        <f t="shared" si="0"/>
        <v>-8</v>
      </c>
      <c r="H14" s="9">
        <f t="shared" si="1"/>
        <v>-4800</v>
      </c>
    </row>
    <row r="15" spans="1:8" x14ac:dyDescent="0.25">
      <c r="A15" s="16" t="s">
        <v>69</v>
      </c>
      <c r="B15" s="9">
        <v>2514.88</v>
      </c>
      <c r="C15" s="10">
        <v>45184</v>
      </c>
      <c r="D15" s="10">
        <v>45168</v>
      </c>
      <c r="E15" s="10"/>
      <c r="F15" s="10"/>
      <c r="G15" s="1">
        <f t="shared" si="0"/>
        <v>-16</v>
      </c>
      <c r="H15" s="9">
        <f t="shared" si="1"/>
        <v>-40238.080000000002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73856.010000000009</v>
      </c>
      <c r="C1" s="31">
        <f>COUNTA(A4:A203)</f>
        <v>23</v>
      </c>
      <c r="G1" s="13">
        <f>IF(B1&lt;&gt;0,H1/B1,0)</f>
        <v>-17.93909188974601</v>
      </c>
      <c r="H1" s="12">
        <f>SUM(H4:H195)</f>
        <v>-1324909.75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70</v>
      </c>
      <c r="B4" s="9">
        <v>180</v>
      </c>
      <c r="C4" s="10">
        <v>45221</v>
      </c>
      <c r="D4" s="10">
        <v>45222</v>
      </c>
      <c r="E4" s="10"/>
      <c r="F4" s="10"/>
      <c r="G4" s="1">
        <f>D4-C4-(F4-E4)</f>
        <v>1</v>
      </c>
      <c r="H4" s="9">
        <f>B4*G4</f>
        <v>180</v>
      </c>
    </row>
    <row r="5" spans="1:8" x14ac:dyDescent="0.25">
      <c r="A5" s="16" t="s">
        <v>71</v>
      </c>
      <c r="B5" s="9">
        <v>62.46</v>
      </c>
      <c r="C5" s="10">
        <v>45247</v>
      </c>
      <c r="D5" s="10">
        <v>45222</v>
      </c>
      <c r="E5" s="10"/>
      <c r="F5" s="10"/>
      <c r="G5" s="1">
        <f t="shared" ref="G5:G68" si="0">D5-C5-(F5-E5)</f>
        <v>-25</v>
      </c>
      <c r="H5" s="9">
        <f t="shared" ref="H5:H68" si="1">B5*G5</f>
        <v>-1561.5</v>
      </c>
    </row>
    <row r="6" spans="1:8" x14ac:dyDescent="0.25">
      <c r="A6" s="16" t="s">
        <v>72</v>
      </c>
      <c r="B6" s="9">
        <v>59</v>
      </c>
      <c r="C6" s="10">
        <v>45248</v>
      </c>
      <c r="D6" s="10">
        <v>45222</v>
      </c>
      <c r="E6" s="10"/>
      <c r="F6" s="10"/>
      <c r="G6" s="1">
        <f t="shared" si="0"/>
        <v>-26</v>
      </c>
      <c r="H6" s="9">
        <f t="shared" si="1"/>
        <v>-1534</v>
      </c>
    </row>
    <row r="7" spans="1:8" x14ac:dyDescent="0.25">
      <c r="A7" s="16" t="s">
        <v>73</v>
      </c>
      <c r="B7" s="9">
        <v>55327.87</v>
      </c>
      <c r="C7" s="10">
        <v>45241</v>
      </c>
      <c r="D7" s="10">
        <v>45224</v>
      </c>
      <c r="E7" s="10"/>
      <c r="F7" s="10"/>
      <c r="G7" s="1">
        <f t="shared" si="0"/>
        <v>-17</v>
      </c>
      <c r="H7" s="9">
        <f t="shared" si="1"/>
        <v>-940573.79</v>
      </c>
    </row>
    <row r="8" spans="1:8" x14ac:dyDescent="0.25">
      <c r="A8" s="16" t="s">
        <v>74</v>
      </c>
      <c r="B8" s="9">
        <v>886.36</v>
      </c>
      <c r="C8" s="10">
        <v>45256</v>
      </c>
      <c r="D8" s="10">
        <v>45230</v>
      </c>
      <c r="E8" s="10"/>
      <c r="F8" s="10"/>
      <c r="G8" s="1">
        <f t="shared" si="0"/>
        <v>-26</v>
      </c>
      <c r="H8" s="9">
        <f t="shared" si="1"/>
        <v>-23045.360000000001</v>
      </c>
    </row>
    <row r="9" spans="1:8" x14ac:dyDescent="0.25">
      <c r="A9" s="16" t="s">
        <v>75</v>
      </c>
      <c r="B9" s="9">
        <v>532.79999999999995</v>
      </c>
      <c r="C9" s="10">
        <v>45260</v>
      </c>
      <c r="D9" s="10">
        <v>45230</v>
      </c>
      <c r="E9" s="10"/>
      <c r="F9" s="10"/>
      <c r="G9" s="1">
        <f t="shared" si="0"/>
        <v>-30</v>
      </c>
      <c r="H9" s="9">
        <f t="shared" si="1"/>
        <v>-15984</v>
      </c>
    </row>
    <row r="10" spans="1:8" x14ac:dyDescent="0.25">
      <c r="A10" s="16" t="s">
        <v>76</v>
      </c>
      <c r="B10" s="9">
        <v>128</v>
      </c>
      <c r="C10" s="10">
        <v>45260</v>
      </c>
      <c r="D10" s="10">
        <v>45230</v>
      </c>
      <c r="E10" s="10"/>
      <c r="F10" s="10"/>
      <c r="G10" s="1">
        <f t="shared" si="0"/>
        <v>-30</v>
      </c>
      <c r="H10" s="9">
        <f t="shared" si="1"/>
        <v>-3840</v>
      </c>
    </row>
    <row r="11" spans="1:8" x14ac:dyDescent="0.25">
      <c r="A11" s="16" t="s">
        <v>77</v>
      </c>
      <c r="B11" s="9">
        <v>4654.92</v>
      </c>
      <c r="C11" s="10">
        <v>45267</v>
      </c>
      <c r="D11" s="10">
        <v>45259</v>
      </c>
      <c r="E11" s="10"/>
      <c r="F11" s="10"/>
      <c r="G11" s="1">
        <f t="shared" si="0"/>
        <v>-8</v>
      </c>
      <c r="H11" s="9">
        <f t="shared" si="1"/>
        <v>-37239.360000000001</v>
      </c>
    </row>
    <row r="12" spans="1:8" x14ac:dyDescent="0.25">
      <c r="A12" s="16" t="s">
        <v>78</v>
      </c>
      <c r="B12" s="9">
        <v>25.41</v>
      </c>
      <c r="C12" s="10">
        <v>45280</v>
      </c>
      <c r="D12" s="10">
        <v>45259</v>
      </c>
      <c r="E12" s="10"/>
      <c r="F12" s="10"/>
      <c r="G12" s="1">
        <f t="shared" si="0"/>
        <v>-21</v>
      </c>
      <c r="H12" s="9">
        <f t="shared" si="1"/>
        <v>-533.61</v>
      </c>
    </row>
    <row r="13" spans="1:8" x14ac:dyDescent="0.25">
      <c r="A13" s="16" t="s">
        <v>79</v>
      </c>
      <c r="B13" s="9">
        <v>232.13</v>
      </c>
      <c r="C13" s="10">
        <v>45280</v>
      </c>
      <c r="D13" s="10">
        <v>45259</v>
      </c>
      <c r="E13" s="10"/>
      <c r="F13" s="10"/>
      <c r="G13" s="1">
        <f t="shared" si="0"/>
        <v>-21</v>
      </c>
      <c r="H13" s="9">
        <f t="shared" si="1"/>
        <v>-4874.7299999999996</v>
      </c>
    </row>
    <row r="14" spans="1:8" x14ac:dyDescent="0.25">
      <c r="A14" s="16" t="s">
        <v>80</v>
      </c>
      <c r="B14" s="9">
        <v>2650</v>
      </c>
      <c r="C14" s="10">
        <v>45281</v>
      </c>
      <c r="D14" s="10">
        <v>45259</v>
      </c>
      <c r="E14" s="10"/>
      <c r="F14" s="10"/>
      <c r="G14" s="1">
        <f t="shared" si="0"/>
        <v>-22</v>
      </c>
      <c r="H14" s="9">
        <f t="shared" si="1"/>
        <v>-58300</v>
      </c>
    </row>
    <row r="15" spans="1:8" x14ac:dyDescent="0.25">
      <c r="A15" s="16" t="s">
        <v>81</v>
      </c>
      <c r="B15" s="9">
        <v>200</v>
      </c>
      <c r="C15" s="10">
        <v>45280</v>
      </c>
      <c r="D15" s="10">
        <v>45259</v>
      </c>
      <c r="E15" s="10"/>
      <c r="F15" s="10"/>
      <c r="G15" s="1">
        <f t="shared" si="0"/>
        <v>-21</v>
      </c>
      <c r="H15" s="9">
        <f t="shared" si="1"/>
        <v>-4200</v>
      </c>
    </row>
    <row r="16" spans="1:8" x14ac:dyDescent="0.25">
      <c r="A16" s="16" t="s">
        <v>82</v>
      </c>
      <c r="B16" s="9">
        <v>1563</v>
      </c>
      <c r="C16" s="10">
        <v>45295</v>
      </c>
      <c r="D16" s="10">
        <v>45271</v>
      </c>
      <c r="E16" s="10"/>
      <c r="F16" s="10"/>
      <c r="G16" s="1">
        <f t="shared" si="0"/>
        <v>-24</v>
      </c>
      <c r="H16" s="9">
        <f t="shared" si="1"/>
        <v>-37512</v>
      </c>
    </row>
    <row r="17" spans="1:8" x14ac:dyDescent="0.25">
      <c r="A17" s="16" t="s">
        <v>83</v>
      </c>
      <c r="B17" s="9">
        <v>3170.53</v>
      </c>
      <c r="C17" s="10">
        <v>45295</v>
      </c>
      <c r="D17" s="10">
        <v>45271</v>
      </c>
      <c r="E17" s="10"/>
      <c r="F17" s="10"/>
      <c r="G17" s="1">
        <f t="shared" si="0"/>
        <v>-24</v>
      </c>
      <c r="H17" s="9">
        <f t="shared" si="1"/>
        <v>-76092.72</v>
      </c>
    </row>
    <row r="18" spans="1:8" x14ac:dyDescent="0.25">
      <c r="A18" s="16" t="s">
        <v>84</v>
      </c>
      <c r="B18" s="9">
        <v>110</v>
      </c>
      <c r="C18" s="10">
        <v>45301</v>
      </c>
      <c r="D18" s="10">
        <v>45271</v>
      </c>
      <c r="E18" s="10"/>
      <c r="F18" s="10"/>
      <c r="G18" s="1">
        <f t="shared" si="0"/>
        <v>-30</v>
      </c>
      <c r="H18" s="9">
        <f t="shared" si="1"/>
        <v>-3300</v>
      </c>
    </row>
    <row r="19" spans="1:8" x14ac:dyDescent="0.25">
      <c r="A19" s="16" t="s">
        <v>85</v>
      </c>
      <c r="B19" s="9">
        <v>49.92</v>
      </c>
      <c r="C19" s="10">
        <v>45301</v>
      </c>
      <c r="D19" s="10">
        <v>45271</v>
      </c>
      <c r="E19" s="10"/>
      <c r="F19" s="10"/>
      <c r="G19" s="1">
        <f t="shared" si="0"/>
        <v>-30</v>
      </c>
      <c r="H19" s="9">
        <f t="shared" si="1"/>
        <v>-1497.6</v>
      </c>
    </row>
    <row r="20" spans="1:8" x14ac:dyDescent="0.25">
      <c r="A20" s="16" t="s">
        <v>86</v>
      </c>
      <c r="B20" s="9">
        <v>1250</v>
      </c>
      <c r="C20" s="10">
        <v>45301</v>
      </c>
      <c r="D20" s="10">
        <v>45271</v>
      </c>
      <c r="E20" s="10"/>
      <c r="F20" s="10"/>
      <c r="G20" s="1">
        <f t="shared" si="0"/>
        <v>-30</v>
      </c>
      <c r="H20" s="9">
        <f t="shared" si="1"/>
        <v>-37500</v>
      </c>
    </row>
    <row r="21" spans="1:8" x14ac:dyDescent="0.25">
      <c r="A21" s="16" t="s">
        <v>87</v>
      </c>
      <c r="B21" s="9">
        <v>750</v>
      </c>
      <c r="C21" s="10">
        <v>45301</v>
      </c>
      <c r="D21" s="10">
        <v>45271</v>
      </c>
      <c r="E21" s="10"/>
      <c r="F21" s="10"/>
      <c r="G21" s="1">
        <f t="shared" si="0"/>
        <v>-30</v>
      </c>
      <c r="H21" s="9">
        <f t="shared" si="1"/>
        <v>-22500</v>
      </c>
    </row>
    <row r="22" spans="1:8" x14ac:dyDescent="0.25">
      <c r="A22" s="16" t="s">
        <v>88</v>
      </c>
      <c r="B22" s="9">
        <v>360</v>
      </c>
      <c r="C22" s="10">
        <v>45295</v>
      </c>
      <c r="D22" s="10">
        <v>45273</v>
      </c>
      <c r="E22" s="10"/>
      <c r="F22" s="10"/>
      <c r="G22" s="1">
        <f t="shared" si="0"/>
        <v>-22</v>
      </c>
      <c r="H22" s="9">
        <f t="shared" si="1"/>
        <v>-7920</v>
      </c>
    </row>
    <row r="23" spans="1:8" x14ac:dyDescent="0.25">
      <c r="A23" s="16" t="s">
        <v>89</v>
      </c>
      <c r="B23" s="9">
        <v>500</v>
      </c>
      <c r="C23" s="10">
        <v>45308</v>
      </c>
      <c r="D23" s="10">
        <v>45280</v>
      </c>
      <c r="E23" s="10"/>
      <c r="F23" s="10"/>
      <c r="G23" s="1">
        <f t="shared" si="0"/>
        <v>-28</v>
      </c>
      <c r="H23" s="9">
        <f t="shared" si="1"/>
        <v>-14000</v>
      </c>
    </row>
    <row r="24" spans="1:8" x14ac:dyDescent="0.25">
      <c r="A24" s="16" t="s">
        <v>90</v>
      </c>
      <c r="B24" s="9">
        <v>419.64</v>
      </c>
      <c r="C24" s="10">
        <v>45308</v>
      </c>
      <c r="D24" s="10">
        <v>45280</v>
      </c>
      <c r="E24" s="10"/>
      <c r="F24" s="10"/>
      <c r="G24" s="1">
        <f t="shared" si="0"/>
        <v>-28</v>
      </c>
      <c r="H24" s="9">
        <f t="shared" si="1"/>
        <v>-11749.92</v>
      </c>
    </row>
    <row r="25" spans="1:8" x14ac:dyDescent="0.25">
      <c r="A25" s="16" t="s">
        <v>91</v>
      </c>
      <c r="B25" s="9">
        <v>500</v>
      </c>
      <c r="C25" s="10">
        <v>45309</v>
      </c>
      <c r="D25" s="10">
        <v>45280</v>
      </c>
      <c r="E25" s="10"/>
      <c r="F25" s="10"/>
      <c r="G25" s="1">
        <f t="shared" si="0"/>
        <v>-29</v>
      </c>
      <c r="H25" s="9">
        <f t="shared" si="1"/>
        <v>-14500</v>
      </c>
    </row>
    <row r="26" spans="1:8" x14ac:dyDescent="0.25">
      <c r="A26" s="16" t="s">
        <v>92</v>
      </c>
      <c r="B26" s="9">
        <v>243.97</v>
      </c>
      <c r="C26" s="10">
        <v>45308</v>
      </c>
      <c r="D26" s="10">
        <v>45280</v>
      </c>
      <c r="E26" s="10"/>
      <c r="F26" s="10"/>
      <c r="G26" s="1">
        <f t="shared" si="0"/>
        <v>-28</v>
      </c>
      <c r="H26" s="9">
        <f t="shared" si="1"/>
        <v>-6831.16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Utente</cp:lastModifiedBy>
  <dcterms:created xsi:type="dcterms:W3CDTF">2006-09-16T00:00:00Z</dcterms:created>
  <dcterms:modified xsi:type="dcterms:W3CDTF">2024-01-03T12:00:07Z</dcterms:modified>
</cp:coreProperties>
</file>